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796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75" i="1" l="1"/>
  <c r="E74" i="1"/>
  <c r="E73" i="1"/>
  <c r="E72" i="1"/>
  <c r="E71" i="1"/>
  <c r="E70" i="1"/>
  <c r="G69" i="1"/>
  <c r="G68" i="1" s="1"/>
  <c r="F69" i="1"/>
  <c r="F68" i="1" s="1"/>
  <c r="D69" i="1"/>
  <c r="D68" i="1" s="1"/>
  <c r="C69" i="1"/>
  <c r="C68" i="1" s="1"/>
  <c r="E67" i="1"/>
  <c r="E66" i="1"/>
  <c r="G65" i="1"/>
  <c r="F65" i="1"/>
  <c r="D65" i="1"/>
  <c r="C65" i="1"/>
  <c r="E64" i="1"/>
  <c r="E63" i="1"/>
  <c r="E62" i="1"/>
  <c r="G61" i="1"/>
  <c r="F61" i="1"/>
  <c r="D61" i="1"/>
  <c r="C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G47" i="1"/>
  <c r="F47" i="1"/>
  <c r="D47" i="1"/>
  <c r="D46" i="1" s="1"/>
  <c r="C47" i="1"/>
  <c r="E45" i="1"/>
  <c r="E44" i="1"/>
  <c r="E43" i="1"/>
  <c r="E42" i="1"/>
  <c r="E41" i="1"/>
  <c r="E40" i="1"/>
  <c r="E39" i="1"/>
  <c r="G38" i="1"/>
  <c r="F38" i="1"/>
  <c r="D38" i="1"/>
  <c r="C38" i="1"/>
  <c r="E37" i="1"/>
  <c r="E36" i="1"/>
  <c r="G35" i="1"/>
  <c r="G23" i="1" s="1"/>
  <c r="F35" i="1"/>
  <c r="D35" i="1"/>
  <c r="C35" i="1"/>
  <c r="E34" i="1"/>
  <c r="E33" i="1"/>
  <c r="E32" i="1"/>
  <c r="D31" i="1"/>
  <c r="C31" i="1"/>
  <c r="E30" i="1"/>
  <c r="E29" i="1"/>
  <c r="E28" i="1"/>
  <c r="E27" i="1"/>
  <c r="E26" i="1"/>
  <c r="E25" i="1"/>
  <c r="G24" i="1"/>
  <c r="F24" i="1"/>
  <c r="F23" i="1" s="1"/>
  <c r="D24" i="1"/>
  <c r="C24" i="1"/>
  <c r="E24" i="1" s="1"/>
  <c r="E22" i="1"/>
  <c r="E21" i="1"/>
  <c r="G20" i="1"/>
  <c r="F20" i="1"/>
  <c r="D20" i="1"/>
  <c r="C20" i="1"/>
  <c r="E19" i="1"/>
  <c r="E18" i="1"/>
  <c r="G17" i="1"/>
  <c r="F17" i="1"/>
  <c r="D17" i="1"/>
  <c r="C17" i="1"/>
  <c r="E17" i="1" s="1"/>
  <c r="E16" i="1"/>
  <c r="E15" i="1"/>
  <c r="G14" i="1"/>
  <c r="F14" i="1"/>
  <c r="D14" i="1"/>
  <c r="C14" i="1"/>
  <c r="E13" i="1"/>
  <c r="E12" i="1"/>
  <c r="G11" i="1"/>
  <c r="G6" i="1" s="1"/>
  <c r="F11" i="1"/>
  <c r="F6" i="1" s="1"/>
  <c r="D11" i="1"/>
  <c r="C11" i="1"/>
  <c r="E10" i="1"/>
  <c r="E9" i="1"/>
  <c r="E8" i="1"/>
  <c r="E7" i="1"/>
  <c r="E5" i="1"/>
  <c r="E4" i="1"/>
  <c r="G3" i="1"/>
  <c r="F3" i="1"/>
  <c r="D3" i="1"/>
  <c r="C3" i="1"/>
  <c r="F46" i="1" l="1"/>
  <c r="E3" i="1"/>
  <c r="E38" i="1"/>
  <c r="E47" i="1"/>
  <c r="C6" i="1"/>
  <c r="D6" i="1"/>
  <c r="D23" i="1"/>
  <c r="D76" i="1" s="1"/>
  <c r="E31" i="1"/>
  <c r="G46" i="1"/>
  <c r="C23" i="1"/>
  <c r="G76" i="1"/>
  <c r="E11" i="1"/>
  <c r="E20" i="1"/>
  <c r="E35" i="1"/>
  <c r="E61" i="1"/>
  <c r="E65" i="1"/>
  <c r="E68" i="1"/>
  <c r="C46" i="1"/>
  <c r="E46" i="1" s="1"/>
  <c r="F76" i="1"/>
  <c r="E14" i="1"/>
  <c r="E69" i="1"/>
  <c r="E23" i="1" l="1"/>
  <c r="C76" i="1"/>
  <c r="E6" i="1"/>
  <c r="E76" i="1" l="1"/>
</calcChain>
</file>

<file path=xl/sharedStrings.xml><?xml version="1.0" encoding="utf-8"?>
<sst xmlns="http://schemas.openxmlformats.org/spreadsheetml/2006/main" count="92" uniqueCount="83">
  <si>
    <t>Nr. crt.</t>
  </si>
  <si>
    <t>DENUMIRE PROGRAM</t>
  </si>
  <si>
    <t>DEC.18 (ambulator)</t>
  </si>
  <si>
    <t>IANUARIE 2020 + DEC.19</t>
  </si>
  <si>
    <t xml:space="preserve">FEBRUARIE </t>
  </si>
  <si>
    <t>MARTIE</t>
  </si>
  <si>
    <t>Program national diabet zaharat  ambulator</t>
  </si>
  <si>
    <t>Copii cu diabet ins. Automonitorizati - teste</t>
  </si>
  <si>
    <t>Adulti cu diabet ins. Automonitorizati - teste</t>
  </si>
  <si>
    <t>Diabet spital- pompe insulina si consumabile</t>
  </si>
  <si>
    <t>Pompe insulina.Sp.Sf.Spiridon</t>
  </si>
  <si>
    <t>Pompe insulina.Sp.Sf.Maria</t>
  </si>
  <si>
    <t>Seturi cons. pompe insulina Sp.Sf.Spiridon</t>
  </si>
  <si>
    <t>Seturi cons. pompe insulina Sp.Sf.Maria</t>
  </si>
  <si>
    <t xml:space="preserve">Sisteme pompe insulina cu senzori de monitoriz.glicemiei </t>
  </si>
  <si>
    <t>Spital Sf.Spiridon</t>
  </si>
  <si>
    <t>Spital Sf.Maria</t>
  </si>
  <si>
    <t xml:space="preserve">Sisteme monitorizare continua a glicemiei </t>
  </si>
  <si>
    <t xml:space="preserve">Materiale consumabile sist.monitorizare continua </t>
  </si>
  <si>
    <t>Mat.consum.sist.pompe insuline cu senz.de monit.continua</t>
  </si>
  <si>
    <t>Program national de ortopedie:</t>
  </si>
  <si>
    <t>a)</t>
  </si>
  <si>
    <t>Endoprotezati</t>
  </si>
  <si>
    <t>SP.CL DE RECUPERARE</t>
  </si>
  <si>
    <t>SP.JUD.SF.SPIRIDON</t>
  </si>
  <si>
    <t>SP.MUN. PASCANI</t>
  </si>
  <si>
    <t>b)</t>
  </si>
  <si>
    <t>SP.DE COPII SF.MARIA-endoprotezati copii</t>
  </si>
  <si>
    <t>c)</t>
  </si>
  <si>
    <t>Endoprotez.art.tumorala-Sp.Sf.Maria</t>
  </si>
  <si>
    <t>Endoprotez.art.tumorala-Sp.Recuperare</t>
  </si>
  <si>
    <t>d)</t>
  </si>
  <si>
    <t>Implant segmentar de coloana</t>
  </si>
  <si>
    <t>SP.COPII SF.MARIA- copii</t>
  </si>
  <si>
    <t>Sp.Recuperare-adulti</t>
  </si>
  <si>
    <t>e)</t>
  </si>
  <si>
    <t>Chirurgie spinala- Sp.Neurochirurgie</t>
  </si>
  <si>
    <t>f)</t>
  </si>
  <si>
    <t>Adulti cu instab.artic.trat cu impl.fixare</t>
  </si>
  <si>
    <t>Sp. Recuperare</t>
  </si>
  <si>
    <t>Sp.Sf.Spiridon</t>
  </si>
  <si>
    <t>Program national de tratament al surditatii prin proteze auditive implantabile,Sp. Recuperare:</t>
  </si>
  <si>
    <t>Implanturi cohleare</t>
  </si>
  <si>
    <t>Proteze auditive cu ancorare osoasa</t>
  </si>
  <si>
    <t>Procesoare de sunet externe ptr.prot.aud.implantabile cu ancorare osoasa</t>
  </si>
  <si>
    <t>Procesoare de sunet pentru implanturi cohleare</t>
  </si>
  <si>
    <t>PN terapie insuf.hepatice- Sp.Parhon</t>
  </si>
  <si>
    <t>PN boli rare-epid.buloasa-Sf.Spiridon</t>
  </si>
  <si>
    <t>PN boli rare-osteogeneza imperf.tije-Sp.Sf.Maria</t>
  </si>
  <si>
    <t>Program National de boli cardiovasc.</t>
  </si>
  <si>
    <t xml:space="preserve"> Institutul de Boli Cardiovasculare</t>
  </si>
  <si>
    <t>*proceduri de dilatare percutana</t>
  </si>
  <si>
    <t>*proceduri terapeutice electrofiziologie</t>
  </si>
  <si>
    <t>*implantare de simulatoare cardiace</t>
  </si>
  <si>
    <t>*defibrilatoare interne</t>
  </si>
  <si>
    <t>*stimulatoare de resincronizare cardiaca</t>
  </si>
  <si>
    <t>*interventii de chirurgie cardiovasc. adulti</t>
  </si>
  <si>
    <t>*interventii de chirurgie cardiovasc. copii</t>
  </si>
  <si>
    <t>* tratament anevrisme aortice prin tehnici hibride</t>
  </si>
  <si>
    <t>* tratament stenoze aortice prin tehnici transcateter</t>
  </si>
  <si>
    <t>* tratament aritmii complexe prin proc.de ablatie</t>
  </si>
  <si>
    <t>*copii cu malform.cardiace congenit.-card.interv.</t>
  </si>
  <si>
    <t>*adulti cu malform.cardiace congenit.-card.interv.</t>
  </si>
  <si>
    <t>*chirurgie vasculara</t>
  </si>
  <si>
    <t>Spital clinic jud.urg.Sf.Spiridon</t>
  </si>
  <si>
    <t xml:space="preserve">*chirurgie vasculara </t>
  </si>
  <si>
    <t>Subprogram reconstructie mamara dupa afectiuni oncologice:</t>
  </si>
  <si>
    <t>Spital clinic jud.de urgenta Sf.Spiridon</t>
  </si>
  <si>
    <t>Institutul Regional de Oncologie</t>
  </si>
  <si>
    <t>Program national de diagnostic si tratament cu ajutorul aparaturii de inalta performanta</t>
  </si>
  <si>
    <t>8.1.</t>
  </si>
  <si>
    <t>Subprogramul de radiologie interventionala</t>
  </si>
  <si>
    <t>- afectiuni cerebrovasculare Sp.Oblu</t>
  </si>
  <si>
    <t>- afectiuni vasculare periferice Sp. f.Spiridon</t>
  </si>
  <si>
    <t>- afectiuni oncologice Sp.Sf.Spiridon</t>
  </si>
  <si>
    <t>- hemoragii acute sau cronice Sp.Sf.Spiridon</t>
  </si>
  <si>
    <t>8.2.</t>
  </si>
  <si>
    <t xml:space="preserve">Subpr.hidrocefalie congenitale Sp.Sf.Maria </t>
  </si>
  <si>
    <t>8.3.</t>
  </si>
  <si>
    <t>Subpr.durere neuropata-implant neuro medular Sp.Oblu</t>
  </si>
  <si>
    <t>TOTAL MATERIALE SANITARE</t>
  </si>
  <si>
    <t>VALORI DE CONTRACT MATERIALE SANITARE PNS IANUARIE 2020</t>
  </si>
  <si>
    <t>IANUARIE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</si>
</sst>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3"/>
      <name val="Arial"/>
      <family val="2"/>
    </font>
    <font>
      <sz val="9"/>
      <color theme="3"/>
      <name val="Calibri"/>
      <family val="2"/>
      <scheme val="minor"/>
    </font>
    <font>
      <sz val="9"/>
      <color theme="3"/>
      <name val="Arial"/>
      <family val="2"/>
    </font>
    <font>
      <b/>
      <sz val="9"/>
      <name val="Calibri"/>
      <family val="2"/>
      <scheme val="minor"/>
    </font>
    <font>
      <b/>
      <i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4" fontId="7" fillId="3" borderId="3" xfId="0" applyNumberFormat="1" applyFont="1" applyFill="1" applyBorder="1" applyAlignment="1">
      <alignment horizontal="right" vertical="center"/>
    </xf>
    <xf numFmtId="4" fontId="7" fillId="3" borderId="4" xfId="0" applyNumberFormat="1" applyFont="1" applyFill="1" applyBorder="1" applyAlignment="1">
      <alignment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1" fontId="9" fillId="0" borderId="3" xfId="0" applyNumberFormat="1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right" vertical="center"/>
    </xf>
    <xf numFmtId="4" fontId="7" fillId="2" borderId="4" xfId="0" applyNumberFormat="1" applyFont="1" applyFill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4" fontId="2" fillId="3" borderId="4" xfId="0" applyNumberFormat="1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" fontId="2" fillId="0" borderId="3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1" fontId="2" fillId="2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" fontId="2" fillId="5" borderId="3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vertical="center" wrapText="1"/>
    </xf>
    <xf numFmtId="4" fontId="2" fillId="5" borderId="4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vertical="center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right" vertical="center"/>
    </xf>
    <xf numFmtId="1" fontId="2" fillId="5" borderId="4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3" fontId="2" fillId="5" borderId="3" xfId="0" applyNumberFormat="1" applyFont="1" applyFill="1" applyBorder="1" applyAlignment="1">
      <alignment horizontal="right" vertical="center" wrapText="1"/>
    </xf>
    <xf numFmtId="4" fontId="2" fillId="5" borderId="4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vertical="center" wrapText="1"/>
    </xf>
    <xf numFmtId="4" fontId="2" fillId="2" borderId="4" xfId="0" quotePrefix="1" applyNumberFormat="1" applyFont="1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horizontal="right" vertical="center"/>
    </xf>
    <xf numFmtId="2" fontId="2" fillId="2" borderId="4" xfId="0" applyNumberFormat="1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right" vertical="center" wrapText="1"/>
    </xf>
    <xf numFmtId="2" fontId="10" fillId="2" borderId="0" xfId="0" applyNumberFormat="1" applyFont="1" applyFill="1" applyAlignment="1">
      <alignment vertical="center"/>
    </xf>
    <xf numFmtId="1" fontId="2" fillId="5" borderId="5" xfId="0" applyNumberFormat="1" applyFont="1" applyFill="1" applyBorder="1" applyAlignment="1">
      <alignment horizontal="right" vertical="center"/>
    </xf>
    <xf numFmtId="4" fontId="2" fillId="5" borderId="6" xfId="0" applyNumberFormat="1" applyFont="1" applyFill="1" applyBorder="1" applyAlignment="1">
      <alignment vertical="center" wrapText="1"/>
    </xf>
    <xf numFmtId="4" fontId="2" fillId="5" borderId="6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4" fontId="12" fillId="0" borderId="0" xfId="0" applyNumberFormat="1" applyFont="1" applyFill="1" applyAlignment="1">
      <alignment horizontal="right" vertical="center"/>
    </xf>
    <xf numFmtId="0" fontId="1" fillId="0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82"/>
  <sheetViews>
    <sheetView tabSelected="1" workbookViewId="0">
      <selection activeCell="C3" sqref="C3"/>
    </sheetView>
  </sheetViews>
  <sheetFormatPr defaultColWidth="8.875" defaultRowHeight="12" outlineLevelCol="1" x14ac:dyDescent="0.25"/>
  <cols>
    <col min="1" max="1" width="3.125" style="57" customWidth="1"/>
    <col min="2" max="2" width="38.125" style="58" customWidth="1"/>
    <col min="3" max="3" width="15.125" style="59" customWidth="1"/>
    <col min="4" max="4" width="11.5" style="59" hidden="1" customWidth="1" outlineLevel="1"/>
    <col min="5" max="5" width="11.5" style="59" hidden="1" customWidth="1" outlineLevel="1" collapsed="1"/>
    <col min="6" max="7" width="11.5" style="2" hidden="1" customWidth="1" outlineLevel="1"/>
    <col min="8" max="8" width="8.875" style="2" collapsed="1"/>
    <col min="9" max="127" width="8.875" style="61"/>
    <col min="128" max="16384" width="8.875" style="2"/>
  </cols>
  <sheetData>
    <row r="1" spans="1:127" ht="30" customHeight="1" thickBot="1" x14ac:dyDescent="0.3">
      <c r="A1" s="60" t="s">
        <v>81</v>
      </c>
      <c r="B1" s="60"/>
      <c r="C1" s="60"/>
      <c r="D1" s="1"/>
      <c r="E1" s="1"/>
    </row>
    <row r="2" spans="1:127" s="7" customFormat="1" ht="28.5" customHeight="1" x14ac:dyDescent="0.25">
      <c r="A2" s="3" t="s">
        <v>0</v>
      </c>
      <c r="B2" s="4" t="s">
        <v>1</v>
      </c>
      <c r="C2" s="5" t="s">
        <v>82</v>
      </c>
      <c r="D2" s="5" t="s">
        <v>2</v>
      </c>
      <c r="E2" s="5" t="s">
        <v>3</v>
      </c>
      <c r="F2" s="6" t="s">
        <v>4</v>
      </c>
      <c r="G2" s="6" t="s">
        <v>5</v>
      </c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</row>
    <row r="3" spans="1:127" s="11" customFormat="1" ht="15.75" customHeight="1" x14ac:dyDescent="0.25">
      <c r="A3" s="8">
        <v>1.1000000000000001</v>
      </c>
      <c r="B3" s="9" t="s">
        <v>6</v>
      </c>
      <c r="C3" s="10">
        <f>C4+C5</f>
        <v>433000</v>
      </c>
      <c r="D3" s="10">
        <f t="shared" ref="D3" si="0">D4+D5</f>
        <v>0</v>
      </c>
      <c r="E3" s="10">
        <f>C3+D3</f>
        <v>433000</v>
      </c>
      <c r="F3" s="10">
        <f>F4+F5</f>
        <v>0</v>
      </c>
      <c r="G3" s="10">
        <f>G4+G5</f>
        <v>0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</row>
    <row r="4" spans="1:127" s="11" customFormat="1" ht="15.75" customHeight="1" x14ac:dyDescent="0.25">
      <c r="A4" s="12"/>
      <c r="B4" s="13" t="s">
        <v>7</v>
      </c>
      <c r="C4" s="14">
        <v>32000</v>
      </c>
      <c r="D4" s="14"/>
      <c r="E4" s="15">
        <f t="shared" ref="E4:E67" si="1">C4+D4</f>
        <v>32000</v>
      </c>
      <c r="F4" s="16"/>
      <c r="G4" s="16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</row>
    <row r="5" spans="1:127" s="11" customFormat="1" ht="15.75" customHeight="1" x14ac:dyDescent="0.25">
      <c r="A5" s="12"/>
      <c r="B5" s="13" t="s">
        <v>8</v>
      </c>
      <c r="C5" s="14">
        <v>401000</v>
      </c>
      <c r="D5" s="14"/>
      <c r="E5" s="15">
        <f t="shared" si="1"/>
        <v>401000</v>
      </c>
      <c r="F5" s="16"/>
      <c r="G5" s="16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</row>
    <row r="6" spans="1:127" s="21" customFormat="1" ht="15.75" customHeight="1" x14ac:dyDescent="0.25">
      <c r="A6" s="17">
        <v>1.2</v>
      </c>
      <c r="B6" s="18" t="s">
        <v>9</v>
      </c>
      <c r="C6" s="19">
        <f t="shared" ref="C6:G6" si="2">C7+C8+C9+C10+C11+C14+C17+C20</f>
        <v>555000</v>
      </c>
      <c r="D6" s="19">
        <f t="shared" si="2"/>
        <v>0</v>
      </c>
      <c r="E6" s="10">
        <f t="shared" si="1"/>
        <v>555000</v>
      </c>
      <c r="F6" s="19">
        <f t="shared" si="2"/>
        <v>0</v>
      </c>
      <c r="G6" s="19">
        <f t="shared" si="2"/>
        <v>0</v>
      </c>
      <c r="H6" s="20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</row>
    <row r="7" spans="1:127" s="21" customFormat="1" ht="15" customHeight="1" x14ac:dyDescent="0.25">
      <c r="A7" s="22"/>
      <c r="B7" s="23" t="s">
        <v>10</v>
      </c>
      <c r="C7" s="24">
        <v>11500</v>
      </c>
      <c r="D7" s="25"/>
      <c r="E7" s="15">
        <f t="shared" si="1"/>
        <v>11500</v>
      </c>
      <c r="F7" s="24"/>
      <c r="G7" s="24"/>
      <c r="H7" s="20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</row>
    <row r="8" spans="1:127" s="21" customFormat="1" ht="15" customHeight="1" x14ac:dyDescent="0.25">
      <c r="A8" s="22"/>
      <c r="B8" s="23" t="s">
        <v>11</v>
      </c>
      <c r="C8" s="24">
        <v>16500</v>
      </c>
      <c r="D8" s="25"/>
      <c r="E8" s="15">
        <f t="shared" si="1"/>
        <v>16500</v>
      </c>
      <c r="F8" s="24"/>
      <c r="G8" s="24"/>
      <c r="H8" s="20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</row>
    <row r="9" spans="1:127" s="21" customFormat="1" ht="15" customHeight="1" x14ac:dyDescent="0.25">
      <c r="A9" s="22"/>
      <c r="B9" s="23" t="s">
        <v>12</v>
      </c>
      <c r="C9" s="25">
        <v>6500</v>
      </c>
      <c r="D9" s="25"/>
      <c r="E9" s="15">
        <f t="shared" si="1"/>
        <v>6500</v>
      </c>
      <c r="F9" s="24"/>
      <c r="G9" s="24"/>
      <c r="H9" s="20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</row>
    <row r="10" spans="1:127" s="21" customFormat="1" ht="15" customHeight="1" x14ac:dyDescent="0.25">
      <c r="A10" s="22"/>
      <c r="B10" s="23" t="s">
        <v>13</v>
      </c>
      <c r="C10" s="25">
        <v>6500</v>
      </c>
      <c r="D10" s="25"/>
      <c r="E10" s="15">
        <f t="shared" si="1"/>
        <v>6500</v>
      </c>
      <c r="F10" s="24"/>
      <c r="G10" s="24"/>
      <c r="H10" s="20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</row>
    <row r="11" spans="1:127" s="28" customFormat="1" ht="22.5" customHeight="1" x14ac:dyDescent="0.25">
      <c r="A11" s="26"/>
      <c r="B11" s="27" t="s">
        <v>14</v>
      </c>
      <c r="C11" s="24">
        <f>C12+C13</f>
        <v>108000</v>
      </c>
      <c r="D11" s="24">
        <f>D12+D13</f>
        <v>0</v>
      </c>
      <c r="E11" s="15">
        <f t="shared" si="1"/>
        <v>108000</v>
      </c>
      <c r="F11" s="24">
        <f>F12+F13</f>
        <v>0</v>
      </c>
      <c r="G11" s="24">
        <f>G12+G13</f>
        <v>0</v>
      </c>
      <c r="H11" s="20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</row>
    <row r="12" spans="1:127" s="21" customFormat="1" ht="15" customHeight="1" x14ac:dyDescent="0.25">
      <c r="A12" s="26"/>
      <c r="B12" s="27" t="s">
        <v>15</v>
      </c>
      <c r="C12" s="24">
        <v>13000</v>
      </c>
      <c r="D12" s="24"/>
      <c r="E12" s="15">
        <f t="shared" si="1"/>
        <v>13000</v>
      </c>
      <c r="F12" s="24"/>
      <c r="G12" s="24"/>
      <c r="H12" s="20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</row>
    <row r="13" spans="1:127" s="21" customFormat="1" ht="15" customHeight="1" x14ac:dyDescent="0.25">
      <c r="A13" s="26"/>
      <c r="B13" s="27" t="s">
        <v>16</v>
      </c>
      <c r="C13" s="24">
        <v>95000</v>
      </c>
      <c r="D13" s="24"/>
      <c r="E13" s="15">
        <f t="shared" si="1"/>
        <v>95000</v>
      </c>
      <c r="F13" s="24"/>
      <c r="G13" s="24"/>
      <c r="H13" s="20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</row>
    <row r="14" spans="1:127" s="28" customFormat="1" ht="15" customHeight="1" x14ac:dyDescent="0.25">
      <c r="A14" s="26"/>
      <c r="B14" s="27" t="s">
        <v>17</v>
      </c>
      <c r="C14" s="24">
        <f>C15+C16</f>
        <v>386000</v>
      </c>
      <c r="D14" s="24">
        <f>D15+D16</f>
        <v>0</v>
      </c>
      <c r="E14" s="15">
        <f t="shared" si="1"/>
        <v>386000</v>
      </c>
      <c r="F14" s="24">
        <f>F15+F16</f>
        <v>0</v>
      </c>
      <c r="G14" s="24">
        <f>G15+G16</f>
        <v>0</v>
      </c>
      <c r="H14" s="20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</row>
    <row r="15" spans="1:127" s="21" customFormat="1" ht="15" customHeight="1" x14ac:dyDescent="0.25">
      <c r="A15" s="26"/>
      <c r="B15" s="27" t="s">
        <v>15</v>
      </c>
      <c r="C15" s="24">
        <v>193000</v>
      </c>
      <c r="D15" s="24"/>
      <c r="E15" s="15">
        <f t="shared" si="1"/>
        <v>193000</v>
      </c>
      <c r="F15" s="24"/>
      <c r="G15" s="24"/>
      <c r="H15" s="20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</row>
    <row r="16" spans="1:127" s="21" customFormat="1" ht="15" customHeight="1" x14ac:dyDescent="0.25">
      <c r="A16" s="26"/>
      <c r="B16" s="27" t="s">
        <v>16</v>
      </c>
      <c r="C16" s="24">
        <v>193000</v>
      </c>
      <c r="D16" s="24"/>
      <c r="E16" s="15">
        <f t="shared" si="1"/>
        <v>193000</v>
      </c>
      <c r="F16" s="24"/>
      <c r="G16" s="24"/>
      <c r="H16" s="20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</row>
    <row r="17" spans="1:127" s="28" customFormat="1" ht="15" customHeight="1" x14ac:dyDescent="0.25">
      <c r="A17" s="26"/>
      <c r="B17" s="27" t="s">
        <v>18</v>
      </c>
      <c r="C17" s="24">
        <f t="shared" ref="C17:G17" si="3">C18+C19</f>
        <v>20000</v>
      </c>
      <c r="D17" s="24">
        <f t="shared" si="3"/>
        <v>0</v>
      </c>
      <c r="E17" s="15">
        <f t="shared" si="1"/>
        <v>20000</v>
      </c>
      <c r="F17" s="24">
        <f t="shared" si="3"/>
        <v>0</v>
      </c>
      <c r="G17" s="24">
        <f t="shared" si="3"/>
        <v>0</v>
      </c>
      <c r="H17" s="20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</row>
    <row r="18" spans="1:127" s="29" customFormat="1" ht="15" customHeight="1" x14ac:dyDescent="0.25">
      <c r="A18" s="26"/>
      <c r="B18" s="27" t="s">
        <v>15</v>
      </c>
      <c r="C18" s="24">
        <v>5000</v>
      </c>
      <c r="D18" s="24"/>
      <c r="E18" s="15">
        <f t="shared" si="1"/>
        <v>5000</v>
      </c>
      <c r="F18" s="24"/>
      <c r="G18" s="24"/>
      <c r="H18" s="20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</row>
    <row r="19" spans="1:127" s="29" customFormat="1" ht="15" customHeight="1" x14ac:dyDescent="0.25">
      <c r="A19" s="26"/>
      <c r="B19" s="27" t="s">
        <v>16</v>
      </c>
      <c r="C19" s="24">
        <v>15000</v>
      </c>
      <c r="D19" s="24"/>
      <c r="E19" s="15">
        <f t="shared" si="1"/>
        <v>15000</v>
      </c>
      <c r="F19" s="24"/>
      <c r="G19" s="24"/>
      <c r="H19" s="20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</row>
    <row r="20" spans="1:127" s="28" customFormat="1" ht="22.5" customHeight="1" x14ac:dyDescent="0.25">
      <c r="A20" s="26"/>
      <c r="B20" s="27" t="s">
        <v>19</v>
      </c>
      <c r="C20" s="24">
        <f t="shared" ref="C20:G20" si="4">C21+C22</f>
        <v>0</v>
      </c>
      <c r="D20" s="24">
        <f t="shared" si="4"/>
        <v>0</v>
      </c>
      <c r="E20" s="15">
        <f t="shared" si="1"/>
        <v>0</v>
      </c>
      <c r="F20" s="24">
        <f t="shared" si="4"/>
        <v>0</v>
      </c>
      <c r="G20" s="24">
        <f t="shared" si="4"/>
        <v>0</v>
      </c>
      <c r="H20" s="20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</row>
    <row r="21" spans="1:127" s="29" customFormat="1" ht="15" customHeight="1" x14ac:dyDescent="0.25">
      <c r="A21" s="26"/>
      <c r="B21" s="27" t="s">
        <v>15</v>
      </c>
      <c r="C21" s="24"/>
      <c r="D21" s="24"/>
      <c r="E21" s="15">
        <f t="shared" si="1"/>
        <v>0</v>
      </c>
      <c r="F21" s="24"/>
      <c r="G21" s="24"/>
      <c r="H21" s="20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</row>
    <row r="22" spans="1:127" s="29" customFormat="1" ht="15" customHeight="1" x14ac:dyDescent="0.25">
      <c r="A22" s="26"/>
      <c r="B22" s="27" t="s">
        <v>16</v>
      </c>
      <c r="C22" s="24"/>
      <c r="D22" s="24"/>
      <c r="E22" s="15">
        <f t="shared" si="1"/>
        <v>0</v>
      </c>
      <c r="F22" s="24"/>
      <c r="G22" s="24"/>
      <c r="H22" s="20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</row>
    <row r="23" spans="1:127" s="21" customFormat="1" ht="15.75" customHeight="1" x14ac:dyDescent="0.25">
      <c r="A23" s="30">
        <v>2</v>
      </c>
      <c r="B23" s="31" t="s">
        <v>20</v>
      </c>
      <c r="C23" s="32">
        <f t="shared" ref="C23:G23" si="5">C24+C29+C28+C30+C31+C34+C35</f>
        <v>278000</v>
      </c>
      <c r="D23" s="32">
        <f t="shared" si="5"/>
        <v>0</v>
      </c>
      <c r="E23" s="10">
        <f t="shared" si="1"/>
        <v>278000</v>
      </c>
      <c r="F23" s="32">
        <f t="shared" si="5"/>
        <v>0</v>
      </c>
      <c r="G23" s="32">
        <f t="shared" si="5"/>
        <v>0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</row>
    <row r="24" spans="1:127" s="35" customFormat="1" ht="15" customHeight="1" x14ac:dyDescent="0.25">
      <c r="A24" s="26" t="s">
        <v>21</v>
      </c>
      <c r="B24" s="33" t="s">
        <v>22</v>
      </c>
      <c r="C24" s="34">
        <f>C25+C26+C27</f>
        <v>236000</v>
      </c>
      <c r="D24" s="34">
        <f>D25+D26+D27</f>
        <v>0</v>
      </c>
      <c r="E24" s="15">
        <f t="shared" si="1"/>
        <v>236000</v>
      </c>
      <c r="F24" s="34">
        <f>F25+F26+F27</f>
        <v>0</v>
      </c>
      <c r="G24" s="34">
        <f>G25+G26+G27</f>
        <v>0</v>
      </c>
    </row>
    <row r="25" spans="1:127" s="35" customFormat="1" ht="15" customHeight="1" x14ac:dyDescent="0.25">
      <c r="A25" s="26"/>
      <c r="B25" s="27" t="s">
        <v>23</v>
      </c>
      <c r="C25" s="24">
        <v>156000</v>
      </c>
      <c r="D25" s="24"/>
      <c r="E25" s="15">
        <f t="shared" si="1"/>
        <v>156000</v>
      </c>
      <c r="F25" s="24"/>
      <c r="G25" s="24"/>
      <c r="H25" s="36"/>
    </row>
    <row r="26" spans="1:127" s="35" customFormat="1" ht="15" customHeight="1" x14ac:dyDescent="0.25">
      <c r="A26" s="26"/>
      <c r="B26" s="27" t="s">
        <v>24</v>
      </c>
      <c r="C26" s="24">
        <v>80000</v>
      </c>
      <c r="D26" s="24"/>
      <c r="E26" s="15">
        <f t="shared" si="1"/>
        <v>80000</v>
      </c>
      <c r="F26" s="24"/>
      <c r="G26" s="24"/>
      <c r="H26" s="36"/>
    </row>
    <row r="27" spans="1:127" s="35" customFormat="1" ht="15" customHeight="1" x14ac:dyDescent="0.25">
      <c r="A27" s="26"/>
      <c r="B27" s="27" t="s">
        <v>25</v>
      </c>
      <c r="C27" s="24">
        <v>0</v>
      </c>
      <c r="D27" s="24"/>
      <c r="E27" s="15">
        <f t="shared" si="1"/>
        <v>0</v>
      </c>
      <c r="F27" s="24"/>
      <c r="G27" s="24"/>
    </row>
    <row r="28" spans="1:127" s="35" customFormat="1" ht="15" customHeight="1" x14ac:dyDescent="0.25">
      <c r="A28" s="26" t="s">
        <v>26</v>
      </c>
      <c r="B28" s="27" t="s">
        <v>27</v>
      </c>
      <c r="C28" s="24">
        <v>1000</v>
      </c>
      <c r="D28" s="24"/>
      <c r="E28" s="15">
        <f t="shared" si="1"/>
        <v>1000</v>
      </c>
      <c r="F28" s="24"/>
      <c r="G28" s="24"/>
    </row>
    <row r="29" spans="1:127" s="35" customFormat="1" ht="15" customHeight="1" x14ac:dyDescent="0.25">
      <c r="A29" s="26" t="s">
        <v>28</v>
      </c>
      <c r="B29" s="27" t="s">
        <v>29</v>
      </c>
      <c r="C29" s="34">
        <v>0</v>
      </c>
      <c r="D29" s="34"/>
      <c r="E29" s="15">
        <f t="shared" si="1"/>
        <v>0</v>
      </c>
      <c r="F29" s="34"/>
      <c r="G29" s="34"/>
    </row>
    <row r="30" spans="1:127" s="35" customFormat="1" ht="15" customHeight="1" x14ac:dyDescent="0.25">
      <c r="A30" s="26" t="s">
        <v>28</v>
      </c>
      <c r="B30" s="27" t="s">
        <v>30</v>
      </c>
      <c r="C30" s="34"/>
      <c r="D30" s="34"/>
      <c r="E30" s="15">
        <f t="shared" si="1"/>
        <v>0</v>
      </c>
      <c r="F30" s="34"/>
      <c r="G30" s="34"/>
    </row>
    <row r="31" spans="1:127" s="35" customFormat="1" ht="15" customHeight="1" x14ac:dyDescent="0.25">
      <c r="A31" s="26" t="s">
        <v>31</v>
      </c>
      <c r="B31" s="33" t="s">
        <v>32</v>
      </c>
      <c r="C31" s="34">
        <f>C32+C33</f>
        <v>0</v>
      </c>
      <c r="D31" s="34">
        <f>D32+D33</f>
        <v>0</v>
      </c>
      <c r="E31" s="15">
        <f t="shared" si="1"/>
        <v>0</v>
      </c>
      <c r="F31" s="34"/>
      <c r="G31" s="34"/>
    </row>
    <row r="32" spans="1:127" s="35" customFormat="1" ht="15" customHeight="1" x14ac:dyDescent="0.25">
      <c r="A32" s="26"/>
      <c r="B32" s="27" t="s">
        <v>33</v>
      </c>
      <c r="C32" s="34"/>
      <c r="D32" s="34"/>
      <c r="E32" s="15">
        <f t="shared" si="1"/>
        <v>0</v>
      </c>
      <c r="F32" s="34"/>
      <c r="G32" s="34"/>
    </row>
    <row r="33" spans="1:127" s="35" customFormat="1" x14ac:dyDescent="0.25">
      <c r="A33" s="26"/>
      <c r="B33" s="27" t="s">
        <v>34</v>
      </c>
      <c r="C33" s="34">
        <v>0</v>
      </c>
      <c r="D33" s="34"/>
      <c r="E33" s="15">
        <f t="shared" si="1"/>
        <v>0</v>
      </c>
      <c r="F33" s="34"/>
      <c r="G33" s="34"/>
    </row>
    <row r="34" spans="1:127" s="35" customFormat="1" x14ac:dyDescent="0.25">
      <c r="A34" s="26" t="s">
        <v>35</v>
      </c>
      <c r="B34" s="27" t="s">
        <v>36</v>
      </c>
      <c r="C34" s="24">
        <v>28000</v>
      </c>
      <c r="D34" s="24"/>
      <c r="E34" s="15">
        <f t="shared" si="1"/>
        <v>28000</v>
      </c>
      <c r="F34" s="24"/>
      <c r="G34" s="24"/>
      <c r="H34" s="36"/>
    </row>
    <row r="35" spans="1:127" s="35" customFormat="1" x14ac:dyDescent="0.25">
      <c r="A35" s="26" t="s">
        <v>37</v>
      </c>
      <c r="B35" s="27" t="s">
        <v>38</v>
      </c>
      <c r="C35" s="24">
        <f t="shared" ref="C35:G35" si="6">C36+C37</f>
        <v>13000</v>
      </c>
      <c r="D35" s="24">
        <f t="shared" si="6"/>
        <v>0</v>
      </c>
      <c r="E35" s="15">
        <f t="shared" si="1"/>
        <v>13000</v>
      </c>
      <c r="F35" s="24">
        <f t="shared" si="6"/>
        <v>0</v>
      </c>
      <c r="G35" s="24">
        <f t="shared" si="6"/>
        <v>0</v>
      </c>
      <c r="H35" s="36"/>
    </row>
    <row r="36" spans="1:127" s="29" customFormat="1" x14ac:dyDescent="0.25">
      <c r="A36" s="22"/>
      <c r="B36" s="23" t="s">
        <v>39</v>
      </c>
      <c r="C36" s="25">
        <v>0</v>
      </c>
      <c r="D36" s="25"/>
      <c r="E36" s="15">
        <f t="shared" si="1"/>
        <v>0</v>
      </c>
      <c r="F36" s="24"/>
      <c r="G36" s="24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</row>
    <row r="37" spans="1:127" s="29" customFormat="1" x14ac:dyDescent="0.25">
      <c r="A37" s="22"/>
      <c r="B37" s="23" t="s">
        <v>40</v>
      </c>
      <c r="C37" s="37">
        <v>13000</v>
      </c>
      <c r="D37" s="37"/>
      <c r="E37" s="15">
        <f t="shared" si="1"/>
        <v>13000</v>
      </c>
      <c r="F37" s="34"/>
      <c r="G37" s="34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</row>
    <row r="38" spans="1:127" s="21" customFormat="1" ht="24" x14ac:dyDescent="0.25">
      <c r="A38" s="30">
        <v>3</v>
      </c>
      <c r="B38" s="31" t="s">
        <v>41</v>
      </c>
      <c r="C38" s="32">
        <f>C39+C40+C41+C42</f>
        <v>307000</v>
      </c>
      <c r="D38" s="32">
        <f>D39+D40+D41+D42</f>
        <v>0</v>
      </c>
      <c r="E38" s="10">
        <f t="shared" si="1"/>
        <v>307000</v>
      </c>
      <c r="F38" s="32">
        <f>F39+F40+F41+F42</f>
        <v>0</v>
      </c>
      <c r="G38" s="32">
        <f>G39+G40+G41+G42</f>
        <v>0</v>
      </c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</row>
    <row r="39" spans="1:127" s="21" customFormat="1" x14ac:dyDescent="0.25">
      <c r="A39" s="22"/>
      <c r="B39" s="23" t="s">
        <v>42</v>
      </c>
      <c r="C39" s="38">
        <v>286000</v>
      </c>
      <c r="D39" s="38"/>
      <c r="E39" s="15">
        <f t="shared" si="1"/>
        <v>286000</v>
      </c>
      <c r="F39" s="39"/>
      <c r="G39" s="39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</row>
    <row r="40" spans="1:127" s="21" customFormat="1" x14ac:dyDescent="0.25">
      <c r="A40" s="22"/>
      <c r="B40" s="40" t="s">
        <v>43</v>
      </c>
      <c r="C40" s="38">
        <v>0</v>
      </c>
      <c r="D40" s="38"/>
      <c r="E40" s="15">
        <f t="shared" si="1"/>
        <v>0</v>
      </c>
      <c r="F40" s="39"/>
      <c r="G40" s="39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</row>
    <row r="41" spans="1:127" s="21" customFormat="1" ht="24" x14ac:dyDescent="0.25">
      <c r="A41" s="22"/>
      <c r="B41" s="41" t="s">
        <v>44</v>
      </c>
      <c r="C41" s="37">
        <v>21000</v>
      </c>
      <c r="D41" s="37"/>
      <c r="E41" s="15">
        <f t="shared" si="1"/>
        <v>21000</v>
      </c>
      <c r="F41" s="34"/>
      <c r="G41" s="34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</row>
    <row r="42" spans="1:127" s="21" customFormat="1" x14ac:dyDescent="0.25">
      <c r="A42" s="22"/>
      <c r="B42" s="40" t="s">
        <v>45</v>
      </c>
      <c r="C42" s="37">
        <v>0</v>
      </c>
      <c r="D42" s="37"/>
      <c r="E42" s="15">
        <f t="shared" si="1"/>
        <v>0</v>
      </c>
      <c r="F42" s="34"/>
      <c r="G42" s="34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</row>
    <row r="43" spans="1:127" s="21" customFormat="1" x14ac:dyDescent="0.25">
      <c r="A43" s="42">
        <v>4</v>
      </c>
      <c r="B43" s="43" t="s">
        <v>46</v>
      </c>
      <c r="C43" s="32"/>
      <c r="D43" s="32"/>
      <c r="E43" s="10">
        <f t="shared" si="1"/>
        <v>0</v>
      </c>
      <c r="F43" s="32"/>
      <c r="G43" s="32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</row>
    <row r="44" spans="1:127" s="21" customFormat="1" x14ac:dyDescent="0.25">
      <c r="A44" s="30">
        <v>5</v>
      </c>
      <c r="B44" s="31" t="s">
        <v>47</v>
      </c>
      <c r="C44" s="32">
        <v>41000</v>
      </c>
      <c r="D44" s="32"/>
      <c r="E44" s="10">
        <f t="shared" si="1"/>
        <v>41000</v>
      </c>
      <c r="F44" s="32"/>
      <c r="G44" s="32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</row>
    <row r="45" spans="1:127" s="21" customFormat="1" x14ac:dyDescent="0.25">
      <c r="A45" s="30"/>
      <c r="B45" s="31" t="s">
        <v>48</v>
      </c>
      <c r="C45" s="32">
        <v>0</v>
      </c>
      <c r="D45" s="32"/>
      <c r="E45" s="10">
        <f t="shared" si="1"/>
        <v>0</v>
      </c>
      <c r="F45" s="32"/>
      <c r="G45" s="32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</row>
    <row r="46" spans="1:127" s="21" customFormat="1" x14ac:dyDescent="0.25">
      <c r="A46" s="30">
        <v>6</v>
      </c>
      <c r="B46" s="31" t="s">
        <v>49</v>
      </c>
      <c r="C46" s="32">
        <f>C47+C61</f>
        <v>1128000</v>
      </c>
      <c r="D46" s="32">
        <f>D47+D61</f>
        <v>0</v>
      </c>
      <c r="E46" s="10">
        <f t="shared" si="1"/>
        <v>1128000</v>
      </c>
      <c r="F46" s="32">
        <f>F47+F61</f>
        <v>0</v>
      </c>
      <c r="G46" s="32">
        <f>G47+G61</f>
        <v>0</v>
      </c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</row>
    <row r="47" spans="1:127" s="35" customFormat="1" x14ac:dyDescent="0.25">
      <c r="A47" s="44"/>
      <c r="B47" s="27" t="s">
        <v>50</v>
      </c>
      <c r="C47" s="34">
        <f>C48+C49+C50+C51+C52+C53+C54+C55+C56+C57+C58+C59+C60</f>
        <v>864000</v>
      </c>
      <c r="D47" s="34">
        <f>D48+D49+D50+D51+D52+D53+D54+D55+D56+D57+D58+D59+D60</f>
        <v>0</v>
      </c>
      <c r="E47" s="15">
        <f t="shared" si="1"/>
        <v>864000</v>
      </c>
      <c r="F47" s="34">
        <f>F48+F49+F50+F51+F52+F53+F54+F55+F56+F57+F58+F59+F60</f>
        <v>0</v>
      </c>
      <c r="G47" s="34">
        <f>G48+G49+G50+G51+G52+G53+G54+G55+G56+G57+G58+G59+G60</f>
        <v>0</v>
      </c>
      <c r="H47" s="36"/>
    </row>
    <row r="48" spans="1:127" s="21" customFormat="1" x14ac:dyDescent="0.25">
      <c r="A48" s="22"/>
      <c r="B48" s="23" t="s">
        <v>51</v>
      </c>
      <c r="C48" s="38">
        <v>236000</v>
      </c>
      <c r="D48" s="38"/>
      <c r="E48" s="15">
        <f t="shared" si="1"/>
        <v>236000</v>
      </c>
      <c r="F48" s="39"/>
      <c r="G48" s="39"/>
      <c r="H48" s="20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</row>
    <row r="49" spans="1:127" s="21" customFormat="1" x14ac:dyDescent="0.25">
      <c r="A49" s="22"/>
      <c r="B49" s="23" t="s">
        <v>52</v>
      </c>
      <c r="C49" s="38">
        <v>71000</v>
      </c>
      <c r="D49" s="38"/>
      <c r="E49" s="15">
        <f t="shared" si="1"/>
        <v>71000</v>
      </c>
      <c r="F49" s="39"/>
      <c r="G49" s="39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</row>
    <row r="50" spans="1:127" s="21" customFormat="1" x14ac:dyDescent="0.25">
      <c r="A50" s="22"/>
      <c r="B50" s="23" t="s">
        <v>53</v>
      </c>
      <c r="C50" s="39">
        <v>130000</v>
      </c>
      <c r="D50" s="38"/>
      <c r="E50" s="15">
        <f t="shared" si="1"/>
        <v>130000</v>
      </c>
      <c r="F50" s="39"/>
      <c r="G50" s="39"/>
      <c r="H50" s="20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</row>
    <row r="51" spans="1:127" s="21" customFormat="1" x14ac:dyDescent="0.25">
      <c r="A51" s="22"/>
      <c r="B51" s="23" t="s">
        <v>54</v>
      </c>
      <c r="C51" s="39">
        <v>89000</v>
      </c>
      <c r="D51" s="38"/>
      <c r="E51" s="15">
        <f t="shared" si="1"/>
        <v>89000</v>
      </c>
      <c r="F51" s="39"/>
      <c r="G51" s="39"/>
      <c r="H51" s="20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</row>
    <row r="52" spans="1:127" s="21" customFormat="1" x14ac:dyDescent="0.25">
      <c r="A52" s="22"/>
      <c r="B52" s="23" t="s">
        <v>55</v>
      </c>
      <c r="C52" s="38">
        <v>10000</v>
      </c>
      <c r="D52" s="38"/>
      <c r="E52" s="15">
        <f t="shared" si="1"/>
        <v>10000</v>
      </c>
      <c r="F52" s="39"/>
      <c r="G52" s="39"/>
      <c r="H52" s="20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</row>
    <row r="53" spans="1:127" s="21" customFormat="1" x14ac:dyDescent="0.25">
      <c r="A53" s="22"/>
      <c r="B53" s="23" t="s">
        <v>56</v>
      </c>
      <c r="C53" s="38">
        <v>97000</v>
      </c>
      <c r="D53" s="38"/>
      <c r="E53" s="15">
        <f t="shared" si="1"/>
        <v>97000</v>
      </c>
      <c r="F53" s="39"/>
      <c r="G53" s="39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</row>
    <row r="54" spans="1:127" s="21" customFormat="1" x14ac:dyDescent="0.25">
      <c r="A54" s="22"/>
      <c r="B54" s="23" t="s">
        <v>57</v>
      </c>
      <c r="C54" s="37">
        <v>3000</v>
      </c>
      <c r="D54" s="37"/>
      <c r="E54" s="15">
        <f t="shared" si="1"/>
        <v>3000</v>
      </c>
      <c r="F54" s="34"/>
      <c r="G54" s="34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</row>
    <row r="55" spans="1:127" s="21" customFormat="1" x14ac:dyDescent="0.25">
      <c r="A55" s="22"/>
      <c r="B55" s="23" t="s">
        <v>58</v>
      </c>
      <c r="C55" s="37">
        <v>51000</v>
      </c>
      <c r="D55" s="37"/>
      <c r="E55" s="15">
        <f t="shared" si="1"/>
        <v>51000</v>
      </c>
      <c r="F55" s="34"/>
      <c r="G55" s="34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</row>
    <row r="56" spans="1:127" s="21" customFormat="1" ht="24" x14ac:dyDescent="0.25">
      <c r="A56" s="22"/>
      <c r="B56" s="23" t="s">
        <v>59</v>
      </c>
      <c r="C56" s="37">
        <v>0</v>
      </c>
      <c r="D56" s="37"/>
      <c r="E56" s="15">
        <f t="shared" si="1"/>
        <v>0</v>
      </c>
      <c r="F56" s="34"/>
      <c r="G56" s="3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</row>
    <row r="57" spans="1:127" s="21" customFormat="1" x14ac:dyDescent="0.25">
      <c r="A57" s="22"/>
      <c r="B57" s="23" t="s">
        <v>60</v>
      </c>
      <c r="C57" s="37">
        <v>143000</v>
      </c>
      <c r="D57" s="37"/>
      <c r="E57" s="15">
        <f t="shared" si="1"/>
        <v>143000</v>
      </c>
      <c r="F57" s="34"/>
      <c r="G57" s="34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</row>
    <row r="58" spans="1:127" s="21" customFormat="1" x14ac:dyDescent="0.25">
      <c r="A58" s="22"/>
      <c r="B58" s="23" t="s">
        <v>61</v>
      </c>
      <c r="C58" s="37">
        <v>0</v>
      </c>
      <c r="D58" s="37"/>
      <c r="E58" s="15">
        <f t="shared" si="1"/>
        <v>0</v>
      </c>
      <c r="F58" s="34"/>
      <c r="G58" s="34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</row>
    <row r="59" spans="1:127" s="21" customFormat="1" x14ac:dyDescent="0.25">
      <c r="A59" s="22"/>
      <c r="B59" s="23" t="s">
        <v>62</v>
      </c>
      <c r="C59" s="37">
        <v>0</v>
      </c>
      <c r="D59" s="37"/>
      <c r="E59" s="15">
        <f t="shared" si="1"/>
        <v>0</v>
      </c>
      <c r="F59" s="34"/>
      <c r="G59" s="34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</row>
    <row r="60" spans="1:127" s="21" customFormat="1" x14ac:dyDescent="0.25">
      <c r="A60" s="22"/>
      <c r="B60" s="23" t="s">
        <v>63</v>
      </c>
      <c r="C60" s="37">
        <v>34000</v>
      </c>
      <c r="D60" s="37"/>
      <c r="E60" s="15">
        <f t="shared" si="1"/>
        <v>34000</v>
      </c>
      <c r="F60" s="34"/>
      <c r="G60" s="34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</row>
    <row r="61" spans="1:127" s="35" customFormat="1" x14ac:dyDescent="0.25">
      <c r="A61" s="26"/>
      <c r="B61" s="27" t="s">
        <v>64</v>
      </c>
      <c r="C61" s="34">
        <f t="shared" ref="C61:D61" si="7">C62+C63+C64</f>
        <v>264000</v>
      </c>
      <c r="D61" s="34">
        <f t="shared" si="7"/>
        <v>0</v>
      </c>
      <c r="E61" s="15">
        <f t="shared" si="1"/>
        <v>264000</v>
      </c>
      <c r="F61" s="34">
        <f t="shared" ref="F61:G61" si="8">F62+F63+F64</f>
        <v>0</v>
      </c>
      <c r="G61" s="34">
        <f t="shared" si="8"/>
        <v>0</v>
      </c>
    </row>
    <row r="62" spans="1:127" s="21" customFormat="1" x14ac:dyDescent="0.25">
      <c r="A62" s="22"/>
      <c r="B62" s="23" t="s">
        <v>65</v>
      </c>
      <c r="C62" s="37">
        <v>45000</v>
      </c>
      <c r="D62" s="37"/>
      <c r="E62" s="15">
        <f t="shared" si="1"/>
        <v>45000</v>
      </c>
      <c r="F62" s="34"/>
      <c r="G62" s="34"/>
      <c r="H62" s="20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</row>
    <row r="63" spans="1:127" s="21" customFormat="1" x14ac:dyDescent="0.25">
      <c r="A63" s="22"/>
      <c r="B63" s="23" t="s">
        <v>53</v>
      </c>
      <c r="C63" s="34">
        <v>130000</v>
      </c>
      <c r="D63" s="37"/>
      <c r="E63" s="15">
        <f t="shared" si="1"/>
        <v>130000</v>
      </c>
      <c r="F63" s="34"/>
      <c r="G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</row>
    <row r="64" spans="1:127" s="21" customFormat="1" x14ac:dyDescent="0.25">
      <c r="A64" s="22"/>
      <c r="B64" s="23" t="s">
        <v>54</v>
      </c>
      <c r="C64" s="34">
        <v>89000</v>
      </c>
      <c r="D64" s="37"/>
      <c r="E64" s="15">
        <f t="shared" si="1"/>
        <v>89000</v>
      </c>
      <c r="F64" s="34"/>
      <c r="G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</row>
    <row r="65" spans="1:127" s="21" customFormat="1" ht="24" x14ac:dyDescent="0.25">
      <c r="A65" s="45">
        <v>7</v>
      </c>
      <c r="B65" s="46" t="s">
        <v>66</v>
      </c>
      <c r="C65" s="32">
        <f>C66+C67</f>
        <v>3000</v>
      </c>
      <c r="D65" s="32">
        <f>D66+D67</f>
        <v>0</v>
      </c>
      <c r="E65" s="10">
        <f t="shared" si="1"/>
        <v>3000</v>
      </c>
      <c r="F65" s="32">
        <f>F66+F67</f>
        <v>0</v>
      </c>
      <c r="G65" s="32">
        <f>G66+G67</f>
        <v>0</v>
      </c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</row>
    <row r="66" spans="1:127" s="21" customFormat="1" x14ac:dyDescent="0.25">
      <c r="A66" s="47"/>
      <c r="B66" s="23" t="s">
        <v>67</v>
      </c>
      <c r="C66" s="25">
        <v>0</v>
      </c>
      <c r="D66" s="25"/>
      <c r="E66" s="15">
        <f t="shared" si="1"/>
        <v>0</v>
      </c>
      <c r="F66" s="24"/>
      <c r="G66" s="2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</row>
    <row r="67" spans="1:127" s="21" customFormat="1" x14ac:dyDescent="0.25">
      <c r="A67" s="47"/>
      <c r="B67" s="23" t="s">
        <v>68</v>
      </c>
      <c r="C67" s="25">
        <v>3000</v>
      </c>
      <c r="D67" s="25"/>
      <c r="E67" s="15">
        <f t="shared" si="1"/>
        <v>3000</v>
      </c>
      <c r="F67" s="24"/>
      <c r="G67" s="2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</row>
    <row r="68" spans="1:127" s="21" customFormat="1" ht="24" x14ac:dyDescent="0.25">
      <c r="A68" s="30">
        <v>8</v>
      </c>
      <c r="B68" s="48" t="s">
        <v>69</v>
      </c>
      <c r="C68" s="32">
        <f>C69+C74+C75</f>
        <v>272000</v>
      </c>
      <c r="D68" s="32">
        <f>D69+D74+D75</f>
        <v>0</v>
      </c>
      <c r="E68" s="10">
        <f t="shared" ref="E68:E75" si="9">C68+D68</f>
        <v>272000</v>
      </c>
      <c r="F68" s="32">
        <f>F69+F74+F75</f>
        <v>0</v>
      </c>
      <c r="G68" s="32">
        <f>G69+G74+G75</f>
        <v>0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</row>
    <row r="69" spans="1:127" s="35" customFormat="1" x14ac:dyDescent="0.25">
      <c r="A69" s="26" t="s">
        <v>70</v>
      </c>
      <c r="B69" s="27" t="s">
        <v>71</v>
      </c>
      <c r="C69" s="34">
        <f>C70+C71+C72+C73</f>
        <v>202000</v>
      </c>
      <c r="D69" s="34">
        <f>D70+D71+D72+D73</f>
        <v>0</v>
      </c>
      <c r="E69" s="15">
        <f t="shared" si="9"/>
        <v>202000</v>
      </c>
      <c r="F69" s="34">
        <f>F70+F71+F72+F73</f>
        <v>0</v>
      </c>
      <c r="G69" s="34">
        <f>G70+G71+G72+G73</f>
        <v>0</v>
      </c>
    </row>
    <row r="70" spans="1:127" s="35" customFormat="1" x14ac:dyDescent="0.25">
      <c r="A70" s="26"/>
      <c r="B70" s="49" t="s">
        <v>72</v>
      </c>
      <c r="C70" s="24">
        <v>196000</v>
      </c>
      <c r="D70" s="24"/>
      <c r="E70" s="15">
        <f t="shared" si="9"/>
        <v>196000</v>
      </c>
      <c r="F70" s="24"/>
      <c r="G70" s="24"/>
    </row>
    <row r="71" spans="1:127" s="35" customFormat="1" x14ac:dyDescent="0.25">
      <c r="A71" s="26"/>
      <c r="B71" s="49" t="s">
        <v>73</v>
      </c>
      <c r="C71" s="34">
        <v>1000</v>
      </c>
      <c r="D71" s="34"/>
      <c r="E71" s="15">
        <f t="shared" si="9"/>
        <v>1000</v>
      </c>
      <c r="F71" s="34"/>
      <c r="G71" s="34"/>
    </row>
    <row r="72" spans="1:127" s="35" customFormat="1" x14ac:dyDescent="0.25">
      <c r="A72" s="26"/>
      <c r="B72" s="49" t="s">
        <v>74</v>
      </c>
      <c r="C72" s="34">
        <v>5000</v>
      </c>
      <c r="D72" s="34"/>
      <c r="E72" s="15">
        <f t="shared" si="9"/>
        <v>5000</v>
      </c>
      <c r="F72" s="34"/>
      <c r="G72" s="34"/>
    </row>
    <row r="73" spans="1:127" s="35" customFormat="1" x14ac:dyDescent="0.25">
      <c r="A73" s="26"/>
      <c r="B73" s="49" t="s">
        <v>75</v>
      </c>
      <c r="C73" s="34"/>
      <c r="D73" s="34"/>
      <c r="E73" s="15">
        <f t="shared" si="9"/>
        <v>0</v>
      </c>
      <c r="F73" s="34"/>
      <c r="G73" s="34"/>
    </row>
    <row r="74" spans="1:127" s="35" customFormat="1" x14ac:dyDescent="0.25">
      <c r="A74" s="26" t="s">
        <v>76</v>
      </c>
      <c r="B74" s="27" t="s">
        <v>77</v>
      </c>
      <c r="C74" s="34">
        <v>3000</v>
      </c>
      <c r="D74" s="34"/>
      <c r="E74" s="15">
        <f t="shared" si="9"/>
        <v>3000</v>
      </c>
      <c r="F74" s="34"/>
      <c r="G74" s="34"/>
    </row>
    <row r="75" spans="1:127" s="53" customFormat="1" ht="24" x14ac:dyDescent="0.25">
      <c r="A75" s="50" t="s">
        <v>78</v>
      </c>
      <c r="B75" s="51" t="s">
        <v>79</v>
      </c>
      <c r="C75" s="52">
        <v>67000</v>
      </c>
      <c r="D75" s="52"/>
      <c r="E75" s="15">
        <f t="shared" si="9"/>
        <v>67000</v>
      </c>
      <c r="F75" s="52"/>
      <c r="G75" s="52"/>
    </row>
    <row r="76" spans="1:127" s="21" customFormat="1" ht="12.75" thickBot="1" x14ac:dyDescent="0.3">
      <c r="A76" s="54"/>
      <c r="B76" s="55" t="s">
        <v>80</v>
      </c>
      <c r="C76" s="56">
        <f t="shared" ref="C76:G76" si="10">C3+C6+C23+C38+C43+C44+C45+C46+C65+C68</f>
        <v>3017000</v>
      </c>
      <c r="D76" s="56">
        <f t="shared" si="10"/>
        <v>0</v>
      </c>
      <c r="E76" s="56">
        <f t="shared" si="10"/>
        <v>3017000</v>
      </c>
      <c r="F76" s="56">
        <f t="shared" si="10"/>
        <v>0</v>
      </c>
      <c r="G76" s="56">
        <f t="shared" si="10"/>
        <v>0</v>
      </c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</row>
    <row r="81" spans="4:127" s="2" customFormat="1" x14ac:dyDescent="0.25">
      <c r="D81" s="59"/>
      <c r="E81" s="59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</row>
    <row r="82" spans="4:127" s="2" customFormat="1" x14ac:dyDescent="0.25">
      <c r="D82" s="59"/>
      <c r="E82" s="59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2020-01-20T12:15:47Z</dcterms:created>
  <dcterms:modified xsi:type="dcterms:W3CDTF">2020-01-20T12:19:07Z</dcterms:modified>
</cp:coreProperties>
</file>